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0f2e9cc08eeb5f8/Документы/"/>
    </mc:Choice>
  </mc:AlternateContent>
  <xr:revisionPtr revIDLastSave="3" documentId="8_{CE73A1B4-3E99-4448-9279-869CD6F68497}" xr6:coauthVersionLast="45" xr6:coauthVersionMax="45" xr10:uidLastSave="{BF4D43B6-EEF1-48C4-8F11-37457ACBACB7}"/>
  <bookViews>
    <workbookView xWindow="-93" yWindow="-93" windowWidth="21520" windowHeight="11586" xr2:uid="{00000000-000D-0000-FFFF-FFFF00000000}"/>
  </bookViews>
  <sheets>
    <sheet name="Смета" sheetId="15" r:id="rId1"/>
  </sheets>
  <definedNames>
    <definedName name="_xlnm.Print_Area" localSheetId="0">Смета!$A$1:$E$48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5" l="1"/>
  <c r="E28" i="15"/>
  <c r="E29" i="15"/>
  <c r="E31" i="15" l="1"/>
  <c r="E32" i="15" s="1"/>
  <c r="E33" i="15" s="1"/>
  <c r="E34" i="15" s="1"/>
  <c r="E35" i="15" s="1"/>
  <c r="E36" i="15" s="1"/>
  <c r="D18" i="15" l="1"/>
</calcChain>
</file>

<file path=xl/sharedStrings.xml><?xml version="1.0" encoding="utf-8"?>
<sst xmlns="http://schemas.openxmlformats.org/spreadsheetml/2006/main" count="54" uniqueCount="54">
  <si>
    <t>СОГЛАСОВАНО:</t>
  </si>
  <si>
    <t>УТВЕРЖДАЮ:</t>
  </si>
  <si>
    <t>____________________ //</t>
  </si>
  <si>
    <t>___________________//</t>
  </si>
  <si>
    <r>
      <t>Наименование проектной (изыскательской) организации</t>
    </r>
    <r>
      <rPr>
        <b/>
        <i/>
        <sz val="12"/>
        <rFont val="Arial Cyr"/>
        <family val="2"/>
        <charset val="204"/>
      </rPr>
      <t xml:space="preserve">: </t>
    </r>
  </si>
  <si>
    <t>Сметная стоимость -</t>
  </si>
  <si>
    <t>тыс. руб.</t>
  </si>
  <si>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</si>
  <si>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</si>
  <si>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</si>
  <si>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(a+bx)*Кj или</t>
  </si>
  <si>
    <t>Стоимость</t>
  </si>
  <si>
    <t>(объем строительно-монтажных работ)*проц.</t>
  </si>
  <si>
    <t>100 или количество * цена</t>
  </si>
  <si>
    <t>НДС 18%</t>
  </si>
  <si>
    <t xml:space="preserve">Всего по смете </t>
  </si>
  <si>
    <t xml:space="preserve">Руководитель проекта:  ____________________  </t>
  </si>
  <si>
    <r>
      <t xml:space="preserve">                                                                 </t>
    </r>
    <r>
      <rPr>
        <sz val="10"/>
        <rFont val="Times New Roman"/>
        <family val="1"/>
        <charset val="1"/>
      </rPr>
      <t>[ подпись (инициалы, фамилия)]</t>
    </r>
  </si>
  <si>
    <t>                                                                 [ подпись (инициалы, фамилия)]</t>
  </si>
  <si>
    <t>Итого с коэфф. инфляции к базе 2001</t>
  </si>
  <si>
    <t>Ц=52042*1,25*1,3</t>
  </si>
  <si>
    <t>Итого по всем разделам</t>
  </si>
  <si>
    <t>Итого стадия РП</t>
  </si>
  <si>
    <t>СМЕТА №2</t>
  </si>
  <si>
    <t>1. Наружные инженерные сети</t>
  </si>
  <si>
    <t>Узлы и камеры, сооружаемые открытым способом:сборные до 50м2</t>
  </si>
  <si>
    <t>Ц.=а+в*Х   Ц=5470</t>
  </si>
  <si>
    <t>Электроснабжение 0,4кВ L=100м</t>
  </si>
  <si>
    <t>Тепловые сети D=100 L=100м</t>
  </si>
  <si>
    <t>Уличное освещение L=250м</t>
  </si>
  <si>
    <t>Канализация D=до 300  L=140+75</t>
  </si>
  <si>
    <t>Ц.=а+в*Х   Ц=33000+128*215</t>
  </si>
  <si>
    <t>Водопровод D=100 L=90м</t>
  </si>
  <si>
    <t>Ц.=а+в*Х   Ц=12000+136*90</t>
  </si>
  <si>
    <t>Ц.=а+в*Х   Ц=11960</t>
  </si>
  <si>
    <t>Водомерный узел на вводе в сооружение</t>
  </si>
  <si>
    <t xml:space="preserve">СБЦ  «Городские инженерные сети и сооружения», М., 2008 г.
Таб.6 п.13
А=77599
Осн. показат.  Х=1шт.
</t>
  </si>
  <si>
    <t>Ц.=а+в*Х   Ц=77500</t>
  </si>
  <si>
    <t>Ц.=а+в*Х   Ц=11520</t>
  </si>
  <si>
    <t xml:space="preserve">При проектировании объектов в городах с населением более 1 миллиона человек </t>
  </si>
  <si>
    <t>СБЦ  «Объекты жилищно-гражданского строительства», М., 2010 г.
ОУ п 2.11.4</t>
  </si>
  <si>
    <t xml:space="preserve">СБЦ  «Объекты энергетики», М., 2003 г.
Таб.5 А=11520
Осн. показат.  Х=1
</t>
  </si>
  <si>
    <t xml:space="preserve">СБЦ  «Городские инженерные сети и сооружения», М., 2008 г.
Таб.5 п.1
А=5470
Осн. показат.  Х=1 шт.
</t>
  </si>
  <si>
    <t xml:space="preserve">СБЦ  «Городские инженерные сети и сооружения», М., 2008 г.
Таб.6 п.1
А=12000, руб, В=136
Осн. показат.  Х=90м
</t>
  </si>
  <si>
    <t xml:space="preserve">СБЦ  «Городские инженерные сети и сооружения», М., 2008 г.
Таб.11 п.5
А=11960, руб,
Осн. показат.  Х=1
</t>
  </si>
  <si>
    <t xml:space="preserve">СБЦ  «"Газооборудование и газоснабжение промышленных предприятий, зданий и сооружений. Наружное освещение", Москва, 2006 г. Таб17 п.2                        А=52042 Применение СИП, примеч. 3 к табл. 17, К=1,25, Стесненные условия, п.1.9, К=1,3 
</t>
  </si>
  <si>
    <t xml:space="preserve">СБЦ  «Городские инженерные сети и сооружения», М., 2008 г.
Таб.7 п.1
А=33000, руб, В=128
Осн. показат.  Х=215м
</t>
  </si>
  <si>
    <t>на изыскательские работы</t>
  </si>
  <si>
    <t>Письмо Департамента экономической политики и развития г. Москвы от 17 февраля 2012г. N ДПР/12-1/6-114 Приложение 3</t>
  </si>
  <si>
    <t xml:space="preserve">Составитель сметы: ____________________ </t>
  </si>
  <si>
    <r>
      <t>Наименование работ</t>
    </r>
    <r>
      <rPr>
        <b/>
        <sz val="12"/>
        <color indexed="8"/>
        <rFont val="Times New Roman"/>
        <family val="1"/>
        <charset val="204"/>
      </rPr>
      <t xml:space="preserve">: Инженерно-геологические изыскания пристройки на 300 мест к школе № 17, по адресу: г. Москва, </t>
    </r>
  </si>
  <si>
    <t xml:space="preserve">Наименование организации заказчика:  ФГБУ </t>
  </si>
  <si>
    <t>"____"_________________20г.</t>
  </si>
  <si>
    <t>"____"__________________20г.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</si>
</sst>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b/>
      <sz val="14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i/>
      <sz val="12"/>
      <name val="Arial Cyr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9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right"/>
    </xf>
    <xf numFmtId="0" fontId="3" fillId="0" borderId="0" xfId="1" applyFont="1"/>
    <xf numFmtId="0" fontId="4" fillId="0" borderId="0" xfId="1" applyFont="1"/>
    <xf numFmtId="0" fontId="6" fillId="0" borderId="0" xfId="1" applyFont="1"/>
    <xf numFmtId="0" fontId="8" fillId="0" borderId="0" xfId="1" applyFont="1"/>
    <xf numFmtId="0" fontId="8" fillId="0" borderId="0" xfId="1" applyFont="1" applyAlignment="1">
      <alignment horizontal="right"/>
    </xf>
    <xf numFmtId="165" fontId="9" fillId="0" borderId="0" xfId="1" applyNumberFormat="1" applyFont="1"/>
    <xf numFmtId="0" fontId="9" fillId="0" borderId="0" xfId="1" applyFont="1" applyAlignment="1">
      <alignment horizontal="right"/>
    </xf>
    <xf numFmtId="0" fontId="8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wrapText="1"/>
    </xf>
    <xf numFmtId="0" fontId="8" fillId="0" borderId="8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left" vertical="top" wrapText="1"/>
    </xf>
    <xf numFmtId="4" fontId="8" fillId="0" borderId="8" xfId="1" applyNumberFormat="1" applyFont="1" applyBorder="1" applyAlignment="1">
      <alignment horizontal="center" vertical="top" wrapText="1"/>
    </xf>
    <xf numFmtId="49" fontId="8" fillId="0" borderId="8" xfId="1" applyNumberFormat="1" applyFont="1" applyBorder="1" applyAlignment="1">
      <alignment horizontal="center" vertical="top" wrapText="1"/>
    </xf>
    <xf numFmtId="0" fontId="9" fillId="0" borderId="8" xfId="1" applyFont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center" wrapText="1"/>
    </xf>
    <xf numFmtId="4" fontId="9" fillId="0" borderId="8" xfId="1" applyNumberFormat="1" applyFont="1" applyBorder="1" applyAlignment="1">
      <alignment horizontal="center" wrapText="1"/>
    </xf>
    <xf numFmtId="0" fontId="9" fillId="0" borderId="8" xfId="1" applyFont="1" applyBorder="1" applyAlignment="1">
      <alignment horizontal="left" wrapText="1"/>
    </xf>
    <xf numFmtId="0" fontId="9" fillId="0" borderId="9" xfId="1" applyFont="1" applyBorder="1" applyAlignment="1">
      <alignment horizontal="center" wrapText="1"/>
    </xf>
    <xf numFmtId="0" fontId="9" fillId="0" borderId="8" xfId="1" applyFont="1" applyBorder="1" applyAlignment="1">
      <alignment wrapText="1"/>
    </xf>
    <xf numFmtId="9" fontId="9" fillId="0" borderId="8" xfId="1" applyNumberFormat="1" applyFont="1" applyBorder="1" applyAlignment="1">
      <alignment horizontal="center" wrapText="1"/>
    </xf>
    <xf numFmtId="4" fontId="9" fillId="0" borderId="10" xfId="1" applyNumberFormat="1" applyFont="1" applyBorder="1" applyAlignment="1">
      <alignment horizontal="center" wrapText="1"/>
    </xf>
    <xf numFmtId="0" fontId="9" fillId="0" borderId="11" xfId="1" applyFont="1" applyBorder="1" applyAlignment="1">
      <alignment horizontal="center" wrapText="1"/>
    </xf>
    <xf numFmtId="0" fontId="9" fillId="0" borderId="12" xfId="1" applyFont="1" applyBorder="1" applyAlignment="1">
      <alignment wrapText="1"/>
    </xf>
    <xf numFmtId="0" fontId="9" fillId="0" borderId="12" xfId="1" applyFont="1" applyBorder="1" applyAlignment="1">
      <alignment horizontal="center" wrapText="1"/>
    </xf>
    <xf numFmtId="0" fontId="9" fillId="0" borderId="12" xfId="1" applyNumberFormat="1" applyFont="1" applyBorder="1" applyAlignment="1">
      <alignment horizontal="center" wrapText="1"/>
    </xf>
    <xf numFmtId="4" fontId="9" fillId="0" borderId="13" xfId="1" applyNumberFormat="1" applyFont="1" applyBorder="1" applyAlignment="1">
      <alignment horizontal="center" wrapText="1"/>
    </xf>
    <xf numFmtId="164" fontId="2" fillId="0" borderId="0" xfId="1" applyNumberFormat="1" applyFont="1"/>
    <xf numFmtId="0" fontId="10" fillId="0" borderId="0" xfId="1" applyFont="1"/>
    <xf numFmtId="49" fontId="8" fillId="0" borderId="8" xfId="1" applyNumberFormat="1" applyFont="1" applyBorder="1" applyAlignment="1">
      <alignment horizontal="center" wrapText="1"/>
    </xf>
    <xf numFmtId="9" fontId="9" fillId="0" borderId="8" xfId="0" applyNumberFormat="1" applyFont="1" applyFill="1" applyBorder="1" applyAlignment="1">
      <alignment horizontal="center" wrapText="1"/>
    </xf>
    <xf numFmtId="4" fontId="11" fillId="0" borderId="8" xfId="1" applyNumberFormat="1" applyFont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2" fillId="0" borderId="0" xfId="1" applyFont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2" fillId="0" borderId="0" xfId="1" applyFont="1" applyBorder="1"/>
    <xf numFmtId="0" fontId="16" fillId="0" borderId="0" xfId="1" applyFont="1" applyBorder="1" applyAlignment="1">
      <alignment horizontal="left" wrapText="1"/>
    </xf>
    <xf numFmtId="0" fontId="16" fillId="0" borderId="0" xfId="1" applyFont="1" applyAlignment="1">
      <alignment horizontal="left" wrapText="1"/>
    </xf>
    <xf numFmtId="0" fontId="9" fillId="0" borderId="8" xfId="1" applyFont="1" applyBorder="1" applyAlignment="1">
      <alignment horizontal="center" wrapText="1"/>
    </xf>
    <xf numFmtId="0" fontId="9" fillId="0" borderId="0" xfId="1" applyFont="1" applyBorder="1" applyAlignment="1">
      <alignment horizontal="center" wrapText="1"/>
    </xf>
    <xf numFmtId="0" fontId="9" fillId="0" borderId="0" xfId="1" applyFont="1" applyBorder="1" applyAlignment="1">
      <alignment wrapText="1"/>
    </xf>
    <xf numFmtId="0" fontId="9" fillId="0" borderId="0" xfId="1" applyNumberFormat="1" applyFont="1" applyBorder="1" applyAlignment="1">
      <alignment horizontal="center" wrapText="1"/>
    </xf>
    <xf numFmtId="4" fontId="9" fillId="0" borderId="0" xfId="1" applyNumberFormat="1" applyFont="1" applyBorder="1" applyAlignment="1">
      <alignment horizontal="center" wrapText="1"/>
    </xf>
    <xf numFmtId="0" fontId="12" fillId="0" borderId="14" xfId="1" applyFont="1" applyBorder="1" applyAlignment="1">
      <alignment horizontal="center" wrapText="1"/>
    </xf>
    <xf numFmtId="0" fontId="12" fillId="0" borderId="15" xfId="1" applyFont="1" applyBorder="1" applyAlignment="1">
      <alignment horizontal="center" wrapText="1"/>
    </xf>
    <xf numFmtId="0" fontId="12" fillId="0" borderId="16" xfId="1" applyFont="1" applyBorder="1" applyAlignment="1">
      <alignment horizont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15" fillId="0" borderId="0" xfId="1" applyFont="1" applyBorder="1" applyAlignment="1">
      <alignment horizontal="left" wrapText="1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_070926 Проектные Вокзал-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view="pageBreakPreview" zoomScaleNormal="100" zoomScaleSheetLayoutView="100" workbookViewId="0">
      <selection activeCell="C5" sqref="C5"/>
    </sheetView>
  </sheetViews>
  <sheetFormatPr defaultRowHeight="12.7" x14ac:dyDescent="0.4"/>
  <cols>
    <col min="1" max="1" width="4.703125" style="2" customWidth="1"/>
    <col min="2" max="2" width="29.703125" style="2" customWidth="1"/>
    <col min="3" max="3" width="52.29296875" style="2" customWidth="1"/>
    <col min="4" max="4" width="25.87890625" style="2" customWidth="1"/>
    <col min="5" max="5" width="15.29296875" style="2" customWidth="1"/>
    <col min="6" max="253" width="9.1171875" style="2"/>
    <col min="254" max="254" width="4.703125" style="2" customWidth="1"/>
    <col min="255" max="255" width="23.5859375" style="2" customWidth="1"/>
    <col min="256" max="256" width="59.1171875" style="2" customWidth="1"/>
    <col min="257" max="257" width="29.1171875" style="2" customWidth="1"/>
    <col min="258" max="258" width="16" style="2" customWidth="1"/>
    <col min="259" max="259" width="19.87890625" style="2" customWidth="1"/>
    <col min="260" max="509" width="9.1171875" style="2"/>
    <col min="510" max="510" width="4.703125" style="2" customWidth="1"/>
    <col min="511" max="511" width="23.5859375" style="2" customWidth="1"/>
    <col min="512" max="512" width="59.1171875" style="2" customWidth="1"/>
    <col min="513" max="513" width="29.1171875" style="2" customWidth="1"/>
    <col min="514" max="514" width="16" style="2" customWidth="1"/>
    <col min="515" max="515" width="19.87890625" style="2" customWidth="1"/>
    <col min="516" max="765" width="9.1171875" style="2"/>
    <col min="766" max="766" width="4.703125" style="2" customWidth="1"/>
    <col min="767" max="767" width="23.5859375" style="2" customWidth="1"/>
    <col min="768" max="768" width="59.1171875" style="2" customWidth="1"/>
    <col min="769" max="769" width="29.1171875" style="2" customWidth="1"/>
    <col min="770" max="770" width="16" style="2" customWidth="1"/>
    <col min="771" max="771" width="19.87890625" style="2" customWidth="1"/>
    <col min="772" max="1021" width="9.1171875" style="2"/>
    <col min="1022" max="1022" width="4.703125" style="2" customWidth="1"/>
    <col min="1023" max="1023" width="23.5859375" style="2" customWidth="1"/>
    <col min="1024" max="1024" width="59.1171875" style="2" customWidth="1"/>
    <col min="1025" max="1025" width="29.1171875" style="2" customWidth="1"/>
    <col min="1026" max="1026" width="16" style="2" customWidth="1"/>
    <col min="1027" max="1027" width="19.87890625" style="2" customWidth="1"/>
    <col min="1028" max="1277" width="9.1171875" style="2"/>
    <col min="1278" max="1278" width="4.703125" style="2" customWidth="1"/>
    <col min="1279" max="1279" width="23.5859375" style="2" customWidth="1"/>
    <col min="1280" max="1280" width="59.1171875" style="2" customWidth="1"/>
    <col min="1281" max="1281" width="29.1171875" style="2" customWidth="1"/>
    <col min="1282" max="1282" width="16" style="2" customWidth="1"/>
    <col min="1283" max="1283" width="19.87890625" style="2" customWidth="1"/>
    <col min="1284" max="1533" width="9.1171875" style="2"/>
    <col min="1534" max="1534" width="4.703125" style="2" customWidth="1"/>
    <col min="1535" max="1535" width="23.5859375" style="2" customWidth="1"/>
    <col min="1536" max="1536" width="59.1171875" style="2" customWidth="1"/>
    <col min="1537" max="1537" width="29.1171875" style="2" customWidth="1"/>
    <col min="1538" max="1538" width="16" style="2" customWidth="1"/>
    <col min="1539" max="1539" width="19.87890625" style="2" customWidth="1"/>
    <col min="1540" max="1789" width="9.1171875" style="2"/>
    <col min="1790" max="1790" width="4.703125" style="2" customWidth="1"/>
    <col min="1791" max="1791" width="23.5859375" style="2" customWidth="1"/>
    <col min="1792" max="1792" width="59.1171875" style="2" customWidth="1"/>
    <col min="1793" max="1793" width="29.1171875" style="2" customWidth="1"/>
    <col min="1794" max="1794" width="16" style="2" customWidth="1"/>
    <col min="1795" max="1795" width="19.87890625" style="2" customWidth="1"/>
    <col min="1796" max="2045" width="9.1171875" style="2"/>
    <col min="2046" max="2046" width="4.703125" style="2" customWidth="1"/>
    <col min="2047" max="2047" width="23.5859375" style="2" customWidth="1"/>
    <col min="2048" max="2048" width="59.1171875" style="2" customWidth="1"/>
    <col min="2049" max="2049" width="29.1171875" style="2" customWidth="1"/>
    <col min="2050" max="2050" width="16" style="2" customWidth="1"/>
    <col min="2051" max="2051" width="19.87890625" style="2" customWidth="1"/>
    <col min="2052" max="2301" width="9.1171875" style="2"/>
    <col min="2302" max="2302" width="4.703125" style="2" customWidth="1"/>
    <col min="2303" max="2303" width="23.5859375" style="2" customWidth="1"/>
    <col min="2304" max="2304" width="59.1171875" style="2" customWidth="1"/>
    <col min="2305" max="2305" width="29.1171875" style="2" customWidth="1"/>
    <col min="2306" max="2306" width="16" style="2" customWidth="1"/>
    <col min="2307" max="2307" width="19.87890625" style="2" customWidth="1"/>
    <col min="2308" max="2557" width="9.1171875" style="2"/>
    <col min="2558" max="2558" width="4.703125" style="2" customWidth="1"/>
    <col min="2559" max="2559" width="23.5859375" style="2" customWidth="1"/>
    <col min="2560" max="2560" width="59.1171875" style="2" customWidth="1"/>
    <col min="2561" max="2561" width="29.1171875" style="2" customWidth="1"/>
    <col min="2562" max="2562" width="16" style="2" customWidth="1"/>
    <col min="2563" max="2563" width="19.87890625" style="2" customWidth="1"/>
    <col min="2564" max="2813" width="9.1171875" style="2"/>
    <col min="2814" max="2814" width="4.703125" style="2" customWidth="1"/>
    <col min="2815" max="2815" width="23.5859375" style="2" customWidth="1"/>
    <col min="2816" max="2816" width="59.1171875" style="2" customWidth="1"/>
    <col min="2817" max="2817" width="29.1171875" style="2" customWidth="1"/>
    <col min="2818" max="2818" width="16" style="2" customWidth="1"/>
    <col min="2819" max="2819" width="19.87890625" style="2" customWidth="1"/>
    <col min="2820" max="3069" width="9.1171875" style="2"/>
    <col min="3070" max="3070" width="4.703125" style="2" customWidth="1"/>
    <col min="3071" max="3071" width="23.5859375" style="2" customWidth="1"/>
    <col min="3072" max="3072" width="59.1171875" style="2" customWidth="1"/>
    <col min="3073" max="3073" width="29.1171875" style="2" customWidth="1"/>
    <col min="3074" max="3074" width="16" style="2" customWidth="1"/>
    <col min="3075" max="3075" width="19.87890625" style="2" customWidth="1"/>
    <col min="3076" max="3325" width="9.1171875" style="2"/>
    <col min="3326" max="3326" width="4.703125" style="2" customWidth="1"/>
    <col min="3327" max="3327" width="23.5859375" style="2" customWidth="1"/>
    <col min="3328" max="3328" width="59.1171875" style="2" customWidth="1"/>
    <col min="3329" max="3329" width="29.1171875" style="2" customWidth="1"/>
    <col min="3330" max="3330" width="16" style="2" customWidth="1"/>
    <col min="3331" max="3331" width="19.87890625" style="2" customWidth="1"/>
    <col min="3332" max="3581" width="9.1171875" style="2"/>
    <col min="3582" max="3582" width="4.703125" style="2" customWidth="1"/>
    <col min="3583" max="3583" width="23.5859375" style="2" customWidth="1"/>
    <col min="3584" max="3584" width="59.1171875" style="2" customWidth="1"/>
    <col min="3585" max="3585" width="29.1171875" style="2" customWidth="1"/>
    <col min="3586" max="3586" width="16" style="2" customWidth="1"/>
    <col min="3587" max="3587" width="19.87890625" style="2" customWidth="1"/>
    <col min="3588" max="3837" width="9.1171875" style="2"/>
    <col min="3838" max="3838" width="4.703125" style="2" customWidth="1"/>
    <col min="3839" max="3839" width="23.5859375" style="2" customWidth="1"/>
    <col min="3840" max="3840" width="59.1171875" style="2" customWidth="1"/>
    <col min="3841" max="3841" width="29.1171875" style="2" customWidth="1"/>
    <col min="3842" max="3842" width="16" style="2" customWidth="1"/>
    <col min="3843" max="3843" width="19.87890625" style="2" customWidth="1"/>
    <col min="3844" max="4093" width="9.1171875" style="2"/>
    <col min="4094" max="4094" width="4.703125" style="2" customWidth="1"/>
    <col min="4095" max="4095" width="23.5859375" style="2" customWidth="1"/>
    <col min="4096" max="4096" width="59.1171875" style="2" customWidth="1"/>
    <col min="4097" max="4097" width="29.1171875" style="2" customWidth="1"/>
    <col min="4098" max="4098" width="16" style="2" customWidth="1"/>
    <col min="4099" max="4099" width="19.87890625" style="2" customWidth="1"/>
    <col min="4100" max="4349" width="9.1171875" style="2"/>
    <col min="4350" max="4350" width="4.703125" style="2" customWidth="1"/>
    <col min="4351" max="4351" width="23.5859375" style="2" customWidth="1"/>
    <col min="4352" max="4352" width="59.1171875" style="2" customWidth="1"/>
    <col min="4353" max="4353" width="29.1171875" style="2" customWidth="1"/>
    <col min="4354" max="4354" width="16" style="2" customWidth="1"/>
    <col min="4355" max="4355" width="19.87890625" style="2" customWidth="1"/>
    <col min="4356" max="4605" width="9.1171875" style="2"/>
    <col min="4606" max="4606" width="4.703125" style="2" customWidth="1"/>
    <col min="4607" max="4607" width="23.5859375" style="2" customWidth="1"/>
    <col min="4608" max="4608" width="59.1171875" style="2" customWidth="1"/>
    <col min="4609" max="4609" width="29.1171875" style="2" customWidth="1"/>
    <col min="4610" max="4610" width="16" style="2" customWidth="1"/>
    <col min="4611" max="4611" width="19.87890625" style="2" customWidth="1"/>
    <col min="4612" max="4861" width="9.1171875" style="2"/>
    <col min="4862" max="4862" width="4.703125" style="2" customWidth="1"/>
    <col min="4863" max="4863" width="23.5859375" style="2" customWidth="1"/>
    <col min="4864" max="4864" width="59.1171875" style="2" customWidth="1"/>
    <col min="4865" max="4865" width="29.1171875" style="2" customWidth="1"/>
    <col min="4866" max="4866" width="16" style="2" customWidth="1"/>
    <col min="4867" max="4867" width="19.87890625" style="2" customWidth="1"/>
    <col min="4868" max="5117" width="9.1171875" style="2"/>
    <col min="5118" max="5118" width="4.703125" style="2" customWidth="1"/>
    <col min="5119" max="5119" width="23.5859375" style="2" customWidth="1"/>
    <col min="5120" max="5120" width="59.1171875" style="2" customWidth="1"/>
    <col min="5121" max="5121" width="29.1171875" style="2" customWidth="1"/>
    <col min="5122" max="5122" width="16" style="2" customWidth="1"/>
    <col min="5123" max="5123" width="19.87890625" style="2" customWidth="1"/>
    <col min="5124" max="5373" width="9.1171875" style="2"/>
    <col min="5374" max="5374" width="4.703125" style="2" customWidth="1"/>
    <col min="5375" max="5375" width="23.5859375" style="2" customWidth="1"/>
    <col min="5376" max="5376" width="59.1171875" style="2" customWidth="1"/>
    <col min="5377" max="5377" width="29.1171875" style="2" customWidth="1"/>
    <col min="5378" max="5378" width="16" style="2" customWidth="1"/>
    <col min="5379" max="5379" width="19.87890625" style="2" customWidth="1"/>
    <col min="5380" max="5629" width="9.1171875" style="2"/>
    <col min="5630" max="5630" width="4.703125" style="2" customWidth="1"/>
    <col min="5631" max="5631" width="23.5859375" style="2" customWidth="1"/>
    <col min="5632" max="5632" width="59.1171875" style="2" customWidth="1"/>
    <col min="5633" max="5633" width="29.1171875" style="2" customWidth="1"/>
    <col min="5634" max="5634" width="16" style="2" customWidth="1"/>
    <col min="5635" max="5635" width="19.87890625" style="2" customWidth="1"/>
    <col min="5636" max="5885" width="9.1171875" style="2"/>
    <col min="5886" max="5886" width="4.703125" style="2" customWidth="1"/>
    <col min="5887" max="5887" width="23.5859375" style="2" customWidth="1"/>
    <col min="5888" max="5888" width="59.1171875" style="2" customWidth="1"/>
    <col min="5889" max="5889" width="29.1171875" style="2" customWidth="1"/>
    <col min="5890" max="5890" width="16" style="2" customWidth="1"/>
    <col min="5891" max="5891" width="19.87890625" style="2" customWidth="1"/>
    <col min="5892" max="6141" width="9.1171875" style="2"/>
    <col min="6142" max="6142" width="4.703125" style="2" customWidth="1"/>
    <col min="6143" max="6143" width="23.5859375" style="2" customWidth="1"/>
    <col min="6144" max="6144" width="59.1171875" style="2" customWidth="1"/>
    <col min="6145" max="6145" width="29.1171875" style="2" customWidth="1"/>
    <col min="6146" max="6146" width="16" style="2" customWidth="1"/>
    <col min="6147" max="6147" width="19.87890625" style="2" customWidth="1"/>
    <col min="6148" max="6397" width="9.1171875" style="2"/>
    <col min="6398" max="6398" width="4.703125" style="2" customWidth="1"/>
    <col min="6399" max="6399" width="23.5859375" style="2" customWidth="1"/>
    <col min="6400" max="6400" width="59.1171875" style="2" customWidth="1"/>
    <col min="6401" max="6401" width="29.1171875" style="2" customWidth="1"/>
    <col min="6402" max="6402" width="16" style="2" customWidth="1"/>
    <col min="6403" max="6403" width="19.87890625" style="2" customWidth="1"/>
    <col min="6404" max="6653" width="9.1171875" style="2"/>
    <col min="6654" max="6654" width="4.703125" style="2" customWidth="1"/>
    <col min="6655" max="6655" width="23.5859375" style="2" customWidth="1"/>
    <col min="6656" max="6656" width="59.1171875" style="2" customWidth="1"/>
    <col min="6657" max="6657" width="29.1171875" style="2" customWidth="1"/>
    <col min="6658" max="6658" width="16" style="2" customWidth="1"/>
    <col min="6659" max="6659" width="19.87890625" style="2" customWidth="1"/>
    <col min="6660" max="6909" width="9.1171875" style="2"/>
    <col min="6910" max="6910" width="4.703125" style="2" customWidth="1"/>
    <col min="6911" max="6911" width="23.5859375" style="2" customWidth="1"/>
    <col min="6912" max="6912" width="59.1171875" style="2" customWidth="1"/>
    <col min="6913" max="6913" width="29.1171875" style="2" customWidth="1"/>
    <col min="6914" max="6914" width="16" style="2" customWidth="1"/>
    <col min="6915" max="6915" width="19.87890625" style="2" customWidth="1"/>
    <col min="6916" max="7165" width="9.1171875" style="2"/>
    <col min="7166" max="7166" width="4.703125" style="2" customWidth="1"/>
    <col min="7167" max="7167" width="23.5859375" style="2" customWidth="1"/>
    <col min="7168" max="7168" width="59.1171875" style="2" customWidth="1"/>
    <col min="7169" max="7169" width="29.1171875" style="2" customWidth="1"/>
    <col min="7170" max="7170" width="16" style="2" customWidth="1"/>
    <col min="7171" max="7171" width="19.87890625" style="2" customWidth="1"/>
    <col min="7172" max="7421" width="9.1171875" style="2"/>
    <col min="7422" max="7422" width="4.703125" style="2" customWidth="1"/>
    <col min="7423" max="7423" width="23.5859375" style="2" customWidth="1"/>
    <col min="7424" max="7424" width="59.1171875" style="2" customWidth="1"/>
    <col min="7425" max="7425" width="29.1171875" style="2" customWidth="1"/>
    <col min="7426" max="7426" width="16" style="2" customWidth="1"/>
    <col min="7427" max="7427" width="19.87890625" style="2" customWidth="1"/>
    <col min="7428" max="7677" width="9.1171875" style="2"/>
    <col min="7678" max="7678" width="4.703125" style="2" customWidth="1"/>
    <col min="7679" max="7679" width="23.5859375" style="2" customWidth="1"/>
    <col min="7680" max="7680" width="59.1171875" style="2" customWidth="1"/>
    <col min="7681" max="7681" width="29.1171875" style="2" customWidth="1"/>
    <col min="7682" max="7682" width="16" style="2" customWidth="1"/>
    <col min="7683" max="7683" width="19.87890625" style="2" customWidth="1"/>
    <col min="7684" max="7933" width="9.1171875" style="2"/>
    <col min="7934" max="7934" width="4.703125" style="2" customWidth="1"/>
    <col min="7935" max="7935" width="23.5859375" style="2" customWidth="1"/>
    <col min="7936" max="7936" width="59.1171875" style="2" customWidth="1"/>
    <col min="7937" max="7937" width="29.1171875" style="2" customWidth="1"/>
    <col min="7938" max="7938" width="16" style="2" customWidth="1"/>
    <col min="7939" max="7939" width="19.87890625" style="2" customWidth="1"/>
    <col min="7940" max="8189" width="9.1171875" style="2"/>
    <col min="8190" max="8190" width="4.703125" style="2" customWidth="1"/>
    <col min="8191" max="8191" width="23.5859375" style="2" customWidth="1"/>
    <col min="8192" max="8192" width="59.1171875" style="2" customWidth="1"/>
    <col min="8193" max="8193" width="29.1171875" style="2" customWidth="1"/>
    <col min="8194" max="8194" width="16" style="2" customWidth="1"/>
    <col min="8195" max="8195" width="19.87890625" style="2" customWidth="1"/>
    <col min="8196" max="8445" width="9.1171875" style="2"/>
    <col min="8446" max="8446" width="4.703125" style="2" customWidth="1"/>
    <col min="8447" max="8447" width="23.5859375" style="2" customWidth="1"/>
    <col min="8448" max="8448" width="59.1171875" style="2" customWidth="1"/>
    <col min="8449" max="8449" width="29.1171875" style="2" customWidth="1"/>
    <col min="8450" max="8450" width="16" style="2" customWidth="1"/>
    <col min="8451" max="8451" width="19.87890625" style="2" customWidth="1"/>
    <col min="8452" max="8701" width="9.1171875" style="2"/>
    <col min="8702" max="8702" width="4.703125" style="2" customWidth="1"/>
    <col min="8703" max="8703" width="23.5859375" style="2" customWidth="1"/>
    <col min="8704" max="8704" width="59.1171875" style="2" customWidth="1"/>
    <col min="8705" max="8705" width="29.1171875" style="2" customWidth="1"/>
    <col min="8706" max="8706" width="16" style="2" customWidth="1"/>
    <col min="8707" max="8707" width="19.87890625" style="2" customWidth="1"/>
    <col min="8708" max="8957" width="9.1171875" style="2"/>
    <col min="8958" max="8958" width="4.703125" style="2" customWidth="1"/>
    <col min="8959" max="8959" width="23.5859375" style="2" customWidth="1"/>
    <col min="8960" max="8960" width="59.1171875" style="2" customWidth="1"/>
    <col min="8961" max="8961" width="29.1171875" style="2" customWidth="1"/>
    <col min="8962" max="8962" width="16" style="2" customWidth="1"/>
    <col min="8963" max="8963" width="19.87890625" style="2" customWidth="1"/>
    <col min="8964" max="9213" width="9.1171875" style="2"/>
    <col min="9214" max="9214" width="4.703125" style="2" customWidth="1"/>
    <col min="9215" max="9215" width="23.5859375" style="2" customWidth="1"/>
    <col min="9216" max="9216" width="59.1171875" style="2" customWidth="1"/>
    <col min="9217" max="9217" width="29.1171875" style="2" customWidth="1"/>
    <col min="9218" max="9218" width="16" style="2" customWidth="1"/>
    <col min="9219" max="9219" width="19.87890625" style="2" customWidth="1"/>
    <col min="9220" max="9469" width="9.1171875" style="2"/>
    <col min="9470" max="9470" width="4.703125" style="2" customWidth="1"/>
    <col min="9471" max="9471" width="23.5859375" style="2" customWidth="1"/>
    <col min="9472" max="9472" width="59.1171875" style="2" customWidth="1"/>
    <col min="9473" max="9473" width="29.1171875" style="2" customWidth="1"/>
    <col min="9474" max="9474" width="16" style="2" customWidth="1"/>
    <col min="9475" max="9475" width="19.87890625" style="2" customWidth="1"/>
    <col min="9476" max="9725" width="9.1171875" style="2"/>
    <col min="9726" max="9726" width="4.703125" style="2" customWidth="1"/>
    <col min="9727" max="9727" width="23.5859375" style="2" customWidth="1"/>
    <col min="9728" max="9728" width="59.1171875" style="2" customWidth="1"/>
    <col min="9729" max="9729" width="29.1171875" style="2" customWidth="1"/>
    <col min="9730" max="9730" width="16" style="2" customWidth="1"/>
    <col min="9731" max="9731" width="19.87890625" style="2" customWidth="1"/>
    <col min="9732" max="9981" width="9.1171875" style="2"/>
    <col min="9982" max="9982" width="4.703125" style="2" customWidth="1"/>
    <col min="9983" max="9983" width="23.5859375" style="2" customWidth="1"/>
    <col min="9984" max="9984" width="59.1171875" style="2" customWidth="1"/>
    <col min="9985" max="9985" width="29.1171875" style="2" customWidth="1"/>
    <col min="9986" max="9986" width="16" style="2" customWidth="1"/>
    <col min="9987" max="9987" width="19.87890625" style="2" customWidth="1"/>
    <col min="9988" max="10237" width="9.1171875" style="2"/>
    <col min="10238" max="10238" width="4.703125" style="2" customWidth="1"/>
    <col min="10239" max="10239" width="23.5859375" style="2" customWidth="1"/>
    <col min="10240" max="10240" width="59.1171875" style="2" customWidth="1"/>
    <col min="10241" max="10241" width="29.1171875" style="2" customWidth="1"/>
    <col min="10242" max="10242" width="16" style="2" customWidth="1"/>
    <col min="10243" max="10243" width="19.87890625" style="2" customWidth="1"/>
    <col min="10244" max="10493" width="9.1171875" style="2"/>
    <col min="10494" max="10494" width="4.703125" style="2" customWidth="1"/>
    <col min="10495" max="10495" width="23.5859375" style="2" customWidth="1"/>
    <col min="10496" max="10496" width="59.1171875" style="2" customWidth="1"/>
    <col min="10497" max="10497" width="29.1171875" style="2" customWidth="1"/>
    <col min="10498" max="10498" width="16" style="2" customWidth="1"/>
    <col min="10499" max="10499" width="19.87890625" style="2" customWidth="1"/>
    <col min="10500" max="10749" width="9.1171875" style="2"/>
    <col min="10750" max="10750" width="4.703125" style="2" customWidth="1"/>
    <col min="10751" max="10751" width="23.5859375" style="2" customWidth="1"/>
    <col min="10752" max="10752" width="59.1171875" style="2" customWidth="1"/>
    <col min="10753" max="10753" width="29.1171875" style="2" customWidth="1"/>
    <col min="10754" max="10754" width="16" style="2" customWidth="1"/>
    <col min="10755" max="10755" width="19.87890625" style="2" customWidth="1"/>
    <col min="10756" max="11005" width="9.1171875" style="2"/>
    <col min="11006" max="11006" width="4.703125" style="2" customWidth="1"/>
    <col min="11007" max="11007" width="23.5859375" style="2" customWidth="1"/>
    <col min="11008" max="11008" width="59.1171875" style="2" customWidth="1"/>
    <col min="11009" max="11009" width="29.1171875" style="2" customWidth="1"/>
    <col min="11010" max="11010" width="16" style="2" customWidth="1"/>
    <col min="11011" max="11011" width="19.87890625" style="2" customWidth="1"/>
    <col min="11012" max="11261" width="9.1171875" style="2"/>
    <col min="11262" max="11262" width="4.703125" style="2" customWidth="1"/>
    <col min="11263" max="11263" width="23.5859375" style="2" customWidth="1"/>
    <col min="11264" max="11264" width="59.1171875" style="2" customWidth="1"/>
    <col min="11265" max="11265" width="29.1171875" style="2" customWidth="1"/>
    <col min="11266" max="11266" width="16" style="2" customWidth="1"/>
    <col min="11267" max="11267" width="19.87890625" style="2" customWidth="1"/>
    <col min="11268" max="11517" width="9.1171875" style="2"/>
    <col min="11518" max="11518" width="4.703125" style="2" customWidth="1"/>
    <col min="11519" max="11519" width="23.5859375" style="2" customWidth="1"/>
    <col min="11520" max="11520" width="59.1171875" style="2" customWidth="1"/>
    <col min="11521" max="11521" width="29.1171875" style="2" customWidth="1"/>
    <col min="11522" max="11522" width="16" style="2" customWidth="1"/>
    <col min="11523" max="11523" width="19.87890625" style="2" customWidth="1"/>
    <col min="11524" max="11773" width="9.1171875" style="2"/>
    <col min="11774" max="11774" width="4.703125" style="2" customWidth="1"/>
    <col min="11775" max="11775" width="23.5859375" style="2" customWidth="1"/>
    <col min="11776" max="11776" width="59.1171875" style="2" customWidth="1"/>
    <col min="11777" max="11777" width="29.1171875" style="2" customWidth="1"/>
    <col min="11778" max="11778" width="16" style="2" customWidth="1"/>
    <col min="11779" max="11779" width="19.87890625" style="2" customWidth="1"/>
    <col min="11780" max="12029" width="9.1171875" style="2"/>
    <col min="12030" max="12030" width="4.703125" style="2" customWidth="1"/>
    <col min="12031" max="12031" width="23.5859375" style="2" customWidth="1"/>
    <col min="12032" max="12032" width="59.1171875" style="2" customWidth="1"/>
    <col min="12033" max="12033" width="29.1171875" style="2" customWidth="1"/>
    <col min="12034" max="12034" width="16" style="2" customWidth="1"/>
    <col min="12035" max="12035" width="19.87890625" style="2" customWidth="1"/>
    <col min="12036" max="12285" width="9.1171875" style="2"/>
    <col min="12286" max="12286" width="4.703125" style="2" customWidth="1"/>
    <col min="12287" max="12287" width="23.5859375" style="2" customWidth="1"/>
    <col min="12288" max="12288" width="59.1171875" style="2" customWidth="1"/>
    <col min="12289" max="12289" width="29.1171875" style="2" customWidth="1"/>
    <col min="12290" max="12290" width="16" style="2" customWidth="1"/>
    <col min="12291" max="12291" width="19.87890625" style="2" customWidth="1"/>
    <col min="12292" max="12541" width="9.1171875" style="2"/>
    <col min="12542" max="12542" width="4.703125" style="2" customWidth="1"/>
    <col min="12543" max="12543" width="23.5859375" style="2" customWidth="1"/>
    <col min="12544" max="12544" width="59.1171875" style="2" customWidth="1"/>
    <col min="12545" max="12545" width="29.1171875" style="2" customWidth="1"/>
    <col min="12546" max="12546" width="16" style="2" customWidth="1"/>
    <col min="12547" max="12547" width="19.87890625" style="2" customWidth="1"/>
    <col min="12548" max="12797" width="9.1171875" style="2"/>
    <col min="12798" max="12798" width="4.703125" style="2" customWidth="1"/>
    <col min="12799" max="12799" width="23.5859375" style="2" customWidth="1"/>
    <col min="12800" max="12800" width="59.1171875" style="2" customWidth="1"/>
    <col min="12801" max="12801" width="29.1171875" style="2" customWidth="1"/>
    <col min="12802" max="12802" width="16" style="2" customWidth="1"/>
    <col min="12803" max="12803" width="19.87890625" style="2" customWidth="1"/>
    <col min="12804" max="13053" width="9.1171875" style="2"/>
    <col min="13054" max="13054" width="4.703125" style="2" customWidth="1"/>
    <col min="13055" max="13055" width="23.5859375" style="2" customWidth="1"/>
    <col min="13056" max="13056" width="59.1171875" style="2" customWidth="1"/>
    <col min="13057" max="13057" width="29.1171875" style="2" customWidth="1"/>
    <col min="13058" max="13058" width="16" style="2" customWidth="1"/>
    <col min="13059" max="13059" width="19.87890625" style="2" customWidth="1"/>
    <col min="13060" max="13309" width="9.1171875" style="2"/>
    <col min="13310" max="13310" width="4.703125" style="2" customWidth="1"/>
    <col min="13311" max="13311" width="23.5859375" style="2" customWidth="1"/>
    <col min="13312" max="13312" width="59.1171875" style="2" customWidth="1"/>
    <col min="13313" max="13313" width="29.1171875" style="2" customWidth="1"/>
    <col min="13314" max="13314" width="16" style="2" customWidth="1"/>
    <col min="13315" max="13315" width="19.87890625" style="2" customWidth="1"/>
    <col min="13316" max="13565" width="9.1171875" style="2"/>
    <col min="13566" max="13566" width="4.703125" style="2" customWidth="1"/>
    <col min="13567" max="13567" width="23.5859375" style="2" customWidth="1"/>
    <col min="13568" max="13568" width="59.1171875" style="2" customWidth="1"/>
    <col min="13569" max="13569" width="29.1171875" style="2" customWidth="1"/>
    <col min="13570" max="13570" width="16" style="2" customWidth="1"/>
    <col min="13571" max="13571" width="19.87890625" style="2" customWidth="1"/>
    <col min="13572" max="13821" width="9.1171875" style="2"/>
    <col min="13822" max="13822" width="4.703125" style="2" customWidth="1"/>
    <col min="13823" max="13823" width="23.5859375" style="2" customWidth="1"/>
    <col min="13824" max="13824" width="59.1171875" style="2" customWidth="1"/>
    <col min="13825" max="13825" width="29.1171875" style="2" customWidth="1"/>
    <col min="13826" max="13826" width="16" style="2" customWidth="1"/>
    <col min="13827" max="13827" width="19.87890625" style="2" customWidth="1"/>
    <col min="13828" max="14077" width="9.1171875" style="2"/>
    <col min="14078" max="14078" width="4.703125" style="2" customWidth="1"/>
    <col min="14079" max="14079" width="23.5859375" style="2" customWidth="1"/>
    <col min="14080" max="14080" width="59.1171875" style="2" customWidth="1"/>
    <col min="14081" max="14081" width="29.1171875" style="2" customWidth="1"/>
    <col min="14082" max="14082" width="16" style="2" customWidth="1"/>
    <col min="14083" max="14083" width="19.87890625" style="2" customWidth="1"/>
    <col min="14084" max="14333" width="9.1171875" style="2"/>
    <col min="14334" max="14334" width="4.703125" style="2" customWidth="1"/>
    <col min="14335" max="14335" width="23.5859375" style="2" customWidth="1"/>
    <col min="14336" max="14336" width="59.1171875" style="2" customWidth="1"/>
    <col min="14337" max="14337" width="29.1171875" style="2" customWidth="1"/>
    <col min="14338" max="14338" width="16" style="2" customWidth="1"/>
    <col min="14339" max="14339" width="19.87890625" style="2" customWidth="1"/>
    <col min="14340" max="14589" width="9.1171875" style="2"/>
    <col min="14590" max="14590" width="4.703125" style="2" customWidth="1"/>
    <col min="14591" max="14591" width="23.5859375" style="2" customWidth="1"/>
    <col min="14592" max="14592" width="59.1171875" style="2" customWidth="1"/>
    <col min="14593" max="14593" width="29.1171875" style="2" customWidth="1"/>
    <col min="14594" max="14594" width="16" style="2" customWidth="1"/>
    <col min="14595" max="14595" width="19.87890625" style="2" customWidth="1"/>
    <col min="14596" max="14845" width="9.1171875" style="2"/>
    <col min="14846" max="14846" width="4.703125" style="2" customWidth="1"/>
    <col min="14847" max="14847" width="23.5859375" style="2" customWidth="1"/>
    <col min="14848" max="14848" width="59.1171875" style="2" customWidth="1"/>
    <col min="14849" max="14849" width="29.1171875" style="2" customWidth="1"/>
    <col min="14850" max="14850" width="16" style="2" customWidth="1"/>
    <col min="14851" max="14851" width="19.87890625" style="2" customWidth="1"/>
    <col min="14852" max="15101" width="9.1171875" style="2"/>
    <col min="15102" max="15102" width="4.703125" style="2" customWidth="1"/>
    <col min="15103" max="15103" width="23.5859375" style="2" customWidth="1"/>
    <col min="15104" max="15104" width="59.1171875" style="2" customWidth="1"/>
    <col min="15105" max="15105" width="29.1171875" style="2" customWidth="1"/>
    <col min="15106" max="15106" width="16" style="2" customWidth="1"/>
    <col min="15107" max="15107" width="19.87890625" style="2" customWidth="1"/>
    <col min="15108" max="15357" width="9.1171875" style="2"/>
    <col min="15358" max="15358" width="4.703125" style="2" customWidth="1"/>
    <col min="15359" max="15359" width="23.5859375" style="2" customWidth="1"/>
    <col min="15360" max="15360" width="59.1171875" style="2" customWidth="1"/>
    <col min="15361" max="15361" width="29.1171875" style="2" customWidth="1"/>
    <col min="15362" max="15362" width="16" style="2" customWidth="1"/>
    <col min="15363" max="15363" width="19.87890625" style="2" customWidth="1"/>
    <col min="15364" max="15613" width="9.1171875" style="2"/>
    <col min="15614" max="15614" width="4.703125" style="2" customWidth="1"/>
    <col min="15615" max="15615" width="23.5859375" style="2" customWidth="1"/>
    <col min="15616" max="15616" width="59.1171875" style="2" customWidth="1"/>
    <col min="15617" max="15617" width="29.1171875" style="2" customWidth="1"/>
    <col min="15618" max="15618" width="16" style="2" customWidth="1"/>
    <col min="15619" max="15619" width="19.87890625" style="2" customWidth="1"/>
    <col min="15620" max="15869" width="9.1171875" style="2"/>
    <col min="15870" max="15870" width="4.703125" style="2" customWidth="1"/>
    <col min="15871" max="15871" width="23.5859375" style="2" customWidth="1"/>
    <col min="15872" max="15872" width="59.1171875" style="2" customWidth="1"/>
    <col min="15873" max="15873" width="29.1171875" style="2" customWidth="1"/>
    <col min="15874" max="15874" width="16" style="2" customWidth="1"/>
    <col min="15875" max="15875" width="19.87890625" style="2" customWidth="1"/>
    <col min="15876" max="16125" width="9.1171875" style="2"/>
    <col min="16126" max="16126" width="4.703125" style="2" customWidth="1"/>
    <col min="16127" max="16127" width="23.5859375" style="2" customWidth="1"/>
    <col min="16128" max="16128" width="59.1171875" style="2" customWidth="1"/>
    <col min="16129" max="16129" width="29.1171875" style="2" customWidth="1"/>
    <col min="16130" max="16130" width="16" style="2" customWidth="1"/>
    <col min="16131" max="16131" width="19.87890625" style="2" customWidth="1"/>
    <col min="16132" max="16381" width="9.1171875" style="2"/>
    <col min="16382" max="16384" width="9.1171875" style="2" customWidth="1"/>
  </cols>
  <sheetData>
    <row r="1" spans="1:5" x14ac:dyDescent="0.4">
      <c r="A1" s="1"/>
      <c r="D1" s="53"/>
      <c r="E1" s="53"/>
    </row>
    <row r="2" spans="1:5" x14ac:dyDescent="0.4">
      <c r="A2" s="1"/>
      <c r="D2" s="40"/>
      <c r="E2" s="3"/>
    </row>
    <row r="3" spans="1:5" s="5" customFormat="1" ht="15.35" x14ac:dyDescent="0.5">
      <c r="A3" s="4"/>
      <c r="B3" s="4" t="s">
        <v>0</v>
      </c>
      <c r="C3" s="4"/>
      <c r="D3" s="4" t="s">
        <v>1</v>
      </c>
      <c r="E3" s="4"/>
    </row>
    <row r="4" spans="1:5" s="5" customFormat="1" ht="15.35" x14ac:dyDescent="0.5">
      <c r="A4" s="4"/>
      <c r="B4" s="4"/>
      <c r="C4" s="4"/>
      <c r="D4" s="4"/>
      <c r="E4" s="4"/>
    </row>
    <row r="5" spans="1:5" s="5" customFormat="1" ht="15.35" x14ac:dyDescent="0.5">
      <c r="B5" s="5" t="s">
        <v>2</v>
      </c>
      <c r="D5" s="5" t="s">
        <v>3</v>
      </c>
    </row>
    <row r="6" spans="1:5" s="5" customFormat="1" ht="15.35" x14ac:dyDescent="0.5">
      <c r="B6" s="5" t="s">
        <v>52</v>
      </c>
      <c r="D6" s="5" t="s">
        <v>53</v>
      </c>
    </row>
    <row r="7" spans="1:5" s="5" customFormat="1" ht="15.35" x14ac:dyDescent="0.5"/>
    <row r="8" spans="1:5" s="5" customFormat="1" ht="17.350000000000001" x14ac:dyDescent="0.5">
      <c r="A8" s="54" t="s">
        <v>23</v>
      </c>
      <c r="B8" s="54"/>
      <c r="C8" s="54"/>
      <c r="D8" s="54"/>
      <c r="E8" s="54"/>
    </row>
    <row r="9" spans="1:5" s="5" customFormat="1" ht="17.350000000000001" x14ac:dyDescent="0.5">
      <c r="A9" s="54" t="s">
        <v>47</v>
      </c>
      <c r="B9" s="54"/>
      <c r="C9" s="54"/>
      <c r="D9" s="54"/>
      <c r="E9" s="54"/>
    </row>
    <row r="10" spans="1:5" s="5" customFormat="1" ht="15.35" x14ac:dyDescent="0.5"/>
    <row r="11" spans="1:5" s="5" customFormat="1" ht="15.35" x14ac:dyDescent="0.5"/>
    <row r="12" spans="1:5" s="6" customFormat="1" ht="15" x14ac:dyDescent="0.45">
      <c r="A12" s="6" t="s">
        <v>4</v>
      </c>
    </row>
    <row r="13" spans="1:5" s="5" customFormat="1" ht="15.35" x14ac:dyDescent="0.5"/>
    <row r="14" spans="1:5" s="5" customFormat="1" ht="15.35" x14ac:dyDescent="0.5">
      <c r="A14" s="55" t="s">
        <v>51</v>
      </c>
      <c r="B14" s="55"/>
      <c r="C14" s="55"/>
      <c r="D14" s="55"/>
      <c r="E14" s="55"/>
    </row>
    <row r="15" spans="1:5" s="5" customFormat="1" ht="15.35" x14ac:dyDescent="0.5">
      <c r="A15" s="43"/>
      <c r="B15" s="44"/>
      <c r="C15" s="44"/>
      <c r="D15" s="44"/>
      <c r="E15" s="44"/>
    </row>
    <row r="16" spans="1:5" s="5" customFormat="1" ht="36" customHeight="1" x14ac:dyDescent="0.5">
      <c r="A16" s="55" t="s">
        <v>50</v>
      </c>
      <c r="B16" s="55"/>
      <c r="C16" s="55"/>
      <c r="D16" s="55"/>
      <c r="E16" s="55"/>
    </row>
    <row r="17" spans="1:18" s="5" customFormat="1" ht="15.35" x14ac:dyDescent="0.5"/>
    <row r="18" spans="1:18" s="5" customFormat="1" ht="15.7" thickBot="1" x14ac:dyDescent="0.55000000000000004">
      <c r="A18" s="7"/>
      <c r="B18" s="7"/>
      <c r="C18" s="8" t="s">
        <v>5</v>
      </c>
      <c r="D18" s="9">
        <f>E36/1000</f>
        <v>1196.1076321259998</v>
      </c>
      <c r="E18" s="10" t="s">
        <v>6</v>
      </c>
    </row>
    <row r="19" spans="1:18" s="12" customFormat="1" ht="28.35" thickBot="1" x14ac:dyDescent="0.55000000000000004">
      <c r="A19" s="56" t="s">
        <v>7</v>
      </c>
      <c r="B19" s="57" t="s">
        <v>8</v>
      </c>
      <c r="C19" s="57" t="s">
        <v>9</v>
      </c>
      <c r="D19" s="11" t="s">
        <v>10</v>
      </c>
      <c r="E19" s="58" t="s">
        <v>11</v>
      </c>
    </row>
    <row r="20" spans="1:18" s="12" customFormat="1" ht="28.35" thickBot="1" x14ac:dyDescent="0.55000000000000004">
      <c r="A20" s="56"/>
      <c r="B20" s="57"/>
      <c r="C20" s="57"/>
      <c r="D20" s="13" t="s">
        <v>12</v>
      </c>
      <c r="E20" s="58"/>
    </row>
    <row r="21" spans="1:18" s="12" customFormat="1" ht="14.35" thickBot="1" x14ac:dyDescent="0.55000000000000004">
      <c r="A21" s="56"/>
      <c r="B21" s="57"/>
      <c r="C21" s="57"/>
      <c r="D21" s="14" t="s">
        <v>13</v>
      </c>
      <c r="E21" s="58"/>
    </row>
    <row r="22" spans="1:18" ht="14" x14ac:dyDescent="0.45">
      <c r="A22" s="15">
        <v>1</v>
      </c>
      <c r="B22" s="15">
        <v>2</v>
      </c>
      <c r="C22" s="15">
        <v>3</v>
      </c>
      <c r="D22" s="15">
        <v>4</v>
      </c>
      <c r="E22" s="15">
        <v>5</v>
      </c>
    </row>
    <row r="23" spans="1:18" ht="14.25" customHeight="1" x14ac:dyDescent="0.4">
      <c r="A23" s="50" t="s">
        <v>24</v>
      </c>
      <c r="B23" s="51"/>
      <c r="C23" s="51"/>
      <c r="D23" s="51"/>
      <c r="E23" s="52"/>
    </row>
    <row r="24" spans="1:18" ht="54.75" customHeight="1" x14ac:dyDescent="0.4">
      <c r="A24" s="16">
        <v>1</v>
      </c>
      <c r="B24" s="17" t="s">
        <v>28</v>
      </c>
      <c r="C24" s="17" t="s">
        <v>41</v>
      </c>
      <c r="D24" s="16" t="s">
        <v>38</v>
      </c>
      <c r="E24" s="18">
        <v>11520</v>
      </c>
    </row>
    <row r="25" spans="1:18" ht="81" customHeight="1" x14ac:dyDescent="0.4">
      <c r="A25" s="16">
        <v>2</v>
      </c>
      <c r="B25" s="17" t="s">
        <v>25</v>
      </c>
      <c r="C25" s="17" t="s">
        <v>42</v>
      </c>
      <c r="D25" s="16" t="s">
        <v>26</v>
      </c>
      <c r="E25" s="18">
        <v>5470</v>
      </c>
    </row>
    <row r="26" spans="1:18" ht="76.5" customHeight="1" x14ac:dyDescent="0.4">
      <c r="A26" s="16">
        <v>3</v>
      </c>
      <c r="B26" s="17" t="s">
        <v>32</v>
      </c>
      <c r="C26" s="17" t="s">
        <v>43</v>
      </c>
      <c r="D26" s="16" t="s">
        <v>33</v>
      </c>
      <c r="E26" s="18">
        <f>12000+136*90</f>
        <v>24240</v>
      </c>
    </row>
    <row r="27" spans="1:18" ht="84" x14ac:dyDescent="0.4">
      <c r="A27" s="16">
        <v>4</v>
      </c>
      <c r="B27" s="17" t="s">
        <v>27</v>
      </c>
      <c r="C27" s="17" t="s">
        <v>44</v>
      </c>
      <c r="D27" s="16" t="s">
        <v>34</v>
      </c>
      <c r="E27" s="18">
        <v>11960</v>
      </c>
    </row>
    <row r="28" spans="1:18" ht="84" x14ac:dyDescent="0.4">
      <c r="A28" s="16">
        <v>5</v>
      </c>
      <c r="B28" s="17" t="s">
        <v>29</v>
      </c>
      <c r="C28" s="17" t="s">
        <v>45</v>
      </c>
      <c r="D28" s="39" t="s">
        <v>20</v>
      </c>
      <c r="E28" s="38">
        <f>52042*1.25*1.3</f>
        <v>84568.25</v>
      </c>
    </row>
    <row r="29" spans="1:18" ht="84" x14ac:dyDescent="0.4">
      <c r="A29" s="16">
        <v>6</v>
      </c>
      <c r="B29" s="17" t="s">
        <v>30</v>
      </c>
      <c r="C29" s="17" t="s">
        <v>46</v>
      </c>
      <c r="D29" s="16" t="s">
        <v>31</v>
      </c>
      <c r="E29" s="18">
        <f>33000+128*215</f>
        <v>60520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</row>
    <row r="30" spans="1:18" ht="84" x14ac:dyDescent="0.4">
      <c r="A30" s="16">
        <v>7</v>
      </c>
      <c r="B30" s="17" t="s">
        <v>35</v>
      </c>
      <c r="C30" s="17" t="s">
        <v>36</v>
      </c>
      <c r="D30" s="16" t="s">
        <v>37</v>
      </c>
      <c r="E30" s="18">
        <v>77500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2"/>
    </row>
    <row r="31" spans="1:18" ht="14" x14ac:dyDescent="0.4">
      <c r="A31" s="19"/>
      <c r="B31" s="20" t="s">
        <v>21</v>
      </c>
      <c r="C31" s="21"/>
      <c r="D31" s="22"/>
      <c r="E31" s="23">
        <f>SUM(E24:E30)</f>
        <v>275778.25</v>
      </c>
    </row>
    <row r="32" spans="1:18" ht="42" x14ac:dyDescent="0.4">
      <c r="A32" s="19"/>
      <c r="B32" s="20" t="s">
        <v>39</v>
      </c>
      <c r="C32" s="17" t="s">
        <v>40</v>
      </c>
      <c r="D32" s="22">
        <v>1.2</v>
      </c>
      <c r="E32" s="23">
        <f>E31*D32</f>
        <v>330933.89999999997</v>
      </c>
    </row>
    <row r="33" spans="1:5" ht="41.35" x14ac:dyDescent="0.45">
      <c r="A33" s="36"/>
      <c r="B33" s="24" t="s">
        <v>19</v>
      </c>
      <c r="C33" s="21" t="s">
        <v>48</v>
      </c>
      <c r="D33" s="22">
        <v>3.0630000000000002</v>
      </c>
      <c r="E33" s="23">
        <f>E32*D33</f>
        <v>1013650.5356999999</v>
      </c>
    </row>
    <row r="34" spans="1:5" ht="14" x14ac:dyDescent="0.4">
      <c r="A34" s="16"/>
      <c r="B34" s="20" t="s">
        <v>22</v>
      </c>
      <c r="C34" s="45"/>
      <c r="D34" s="37">
        <v>1</v>
      </c>
      <c r="E34" s="23">
        <f>E33</f>
        <v>1013650.5356999999</v>
      </c>
    </row>
    <row r="35" spans="1:5" ht="13.7" x14ac:dyDescent="0.4">
      <c r="A35" s="25"/>
      <c r="B35" s="26" t="s">
        <v>14</v>
      </c>
      <c r="C35" s="45"/>
      <c r="D35" s="27"/>
      <c r="E35" s="28">
        <f>E34*0.18</f>
        <v>182457.09642599997</v>
      </c>
    </row>
    <row r="36" spans="1:5" ht="14" thickBot="1" x14ac:dyDescent="0.45">
      <c r="A36" s="29"/>
      <c r="B36" s="30" t="s">
        <v>15</v>
      </c>
      <c r="C36" s="31"/>
      <c r="D36" s="32"/>
      <c r="E36" s="33">
        <f>E34+E35</f>
        <v>1196107.6321259998</v>
      </c>
    </row>
    <row r="37" spans="1:5" ht="13.7" x14ac:dyDescent="0.4">
      <c r="A37" s="46"/>
      <c r="B37" s="47"/>
      <c r="C37" s="46"/>
      <c r="D37" s="48"/>
      <c r="E37" s="49"/>
    </row>
    <row r="38" spans="1:5" ht="13.7" x14ac:dyDescent="0.4">
      <c r="A38" s="46"/>
      <c r="B38" s="47"/>
      <c r="C38" s="46"/>
      <c r="D38" s="48"/>
      <c r="E38" s="49"/>
    </row>
    <row r="39" spans="1:5" ht="13.7" x14ac:dyDescent="0.4">
      <c r="A39" s="46"/>
      <c r="B39" s="47"/>
      <c r="C39" s="46"/>
      <c r="D39" s="48"/>
      <c r="E39" s="49"/>
    </row>
    <row r="40" spans="1:5" ht="13.7" x14ac:dyDescent="0.4">
      <c r="A40" s="46"/>
      <c r="B40" s="47"/>
      <c r="C40" s="46"/>
      <c r="D40" s="48"/>
      <c r="E40" s="49"/>
    </row>
    <row r="41" spans="1:5" x14ac:dyDescent="0.4">
      <c r="E41" s="34"/>
    </row>
    <row r="42" spans="1:5" x14ac:dyDescent="0.4">
      <c r="A42" s="35" t="s">
        <v>16</v>
      </c>
      <c r="E42" s="34"/>
    </row>
    <row r="43" spans="1:5" x14ac:dyDescent="0.4">
      <c r="A43" s="35" t="s">
        <v>17</v>
      </c>
    </row>
    <row r="45" spans="1:5" x14ac:dyDescent="0.4">
      <c r="A45" s="35" t="s">
        <v>49</v>
      </c>
    </row>
    <row r="46" spans="1:5" x14ac:dyDescent="0.4">
      <c r="A46" s="2" t="s">
        <v>18</v>
      </c>
    </row>
  </sheetData>
  <mergeCells count="10">
    <mergeCell ref="A23:E23"/>
    <mergeCell ref="D1:E1"/>
    <mergeCell ref="A8:E8"/>
    <mergeCell ref="A9:E9"/>
    <mergeCell ref="A14:E14"/>
    <mergeCell ref="A16:E16"/>
    <mergeCell ref="A19:A21"/>
    <mergeCell ref="B19:B21"/>
    <mergeCell ref="C19:C21"/>
    <mergeCell ref="E19:E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Сметчик</dc:creator>
  <cp:lastModifiedBy>Palych Olenin</cp:lastModifiedBy>
  <dcterms:created xsi:type="dcterms:W3CDTF">2013-02-05T11:46:38Z</dcterms:created>
  <dcterms:modified xsi:type="dcterms:W3CDTF">2020-11-18T18:31:55Z</dcterms:modified>
</cp:coreProperties>
</file>